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M:\CrossDiv\CommodityCostsAndReturns\Forecasts\Historical Forecast Zip Folder for Posting\"/>
    </mc:Choice>
  </mc:AlternateContent>
  <xr:revisionPtr revIDLastSave="0" documentId="14_{590EEC42-B4C4-4104-B845-BB26FF01DC1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ecasts" sheetId="1" r:id="rId1"/>
  </sheets>
  <externalReferences>
    <externalReference r:id="rId2"/>
  </externalReferences>
  <definedNames>
    <definedName name="_xlnm.Print_Area" localSheetId="0">Forecasts!$A$1:$S$42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B25" i="1"/>
  <c r="G25" i="1"/>
  <c r="F25" i="1"/>
  <c r="G16" i="1"/>
  <c r="G27" i="1" s="1"/>
  <c r="F16" i="1"/>
  <c r="F27" i="1" s="1"/>
  <c r="I25" i="1"/>
  <c r="H25" i="1"/>
  <c r="H16" i="1"/>
  <c r="H27" i="1" l="1"/>
  <c r="C16" i="1"/>
  <c r="C27" i="1"/>
  <c r="B16" i="1"/>
  <c r="B27" i="1"/>
  <c r="I16" i="1" l="1"/>
  <c r="I27" i="1" s="1"/>
  <c r="Q25" i="1"/>
  <c r="Q16" i="1"/>
  <c r="R16" i="1"/>
  <c r="S16" i="1"/>
  <c r="S25" i="1"/>
  <c r="M25" i="1"/>
  <c r="M16" i="1"/>
  <c r="O16" i="1"/>
  <c r="K25" i="1"/>
  <c r="R25" i="1"/>
  <c r="N25" i="1"/>
  <c r="N16" i="1"/>
  <c r="L25" i="1"/>
  <c r="L16" i="1"/>
  <c r="J25" i="1"/>
  <c r="P25" i="1"/>
  <c r="P16" i="1"/>
  <c r="O25" i="1"/>
  <c r="N27" i="1" l="1"/>
  <c r="S27" i="1"/>
  <c r="R27" i="1"/>
  <c r="P27" i="1"/>
  <c r="L27" i="1"/>
  <c r="M27" i="1"/>
  <c r="Q27" i="1"/>
  <c r="O27" i="1"/>
  <c r="J16" i="1"/>
  <c r="J27" i="1" s="1"/>
  <c r="K16" i="1" l="1"/>
  <c r="K27" i="1" s="1"/>
</calcChain>
</file>

<file path=xl/sharedStrings.xml><?xml version="1.0" encoding="utf-8"?>
<sst xmlns="http://schemas.openxmlformats.org/spreadsheetml/2006/main" count="59" uniqueCount="43">
  <si>
    <t>Corn</t>
  </si>
  <si>
    <t>Soybeans</t>
  </si>
  <si>
    <t>Wheat</t>
  </si>
  <si>
    <t>Cotton</t>
  </si>
  <si>
    <t>Rice</t>
  </si>
  <si>
    <t>Peanuts</t>
  </si>
  <si>
    <t>Sorghum</t>
  </si>
  <si>
    <t>Oats</t>
  </si>
  <si>
    <t>Barley</t>
  </si>
  <si>
    <t xml:space="preserve">      Item</t>
  </si>
  <si>
    <t>Operating costs:</t>
  </si>
  <si>
    <t xml:space="preserve">  Seed</t>
  </si>
  <si>
    <t xml:space="preserve">  Chemicals</t>
  </si>
  <si>
    <t xml:space="preserve">  Fuel, lube, and electricity</t>
  </si>
  <si>
    <t xml:space="preserve">  Repairs</t>
  </si>
  <si>
    <t xml:space="preserve">  Interest on operating capital</t>
  </si>
  <si>
    <t xml:space="preserve">     Total, operating costs</t>
  </si>
  <si>
    <t>Allocated overhead:</t>
  </si>
  <si>
    <t xml:space="preserve">  Hired labor</t>
  </si>
  <si>
    <t xml:space="preserve">  Taxes and insurance</t>
  </si>
  <si>
    <t xml:space="preserve">  General farm overhead</t>
  </si>
  <si>
    <t xml:space="preserve">      Total, allocated costs</t>
  </si>
  <si>
    <t xml:space="preserve">      Total costs listed</t>
  </si>
  <si>
    <t>Source: Compiled by ERS using Agricultural Resource Management Survey data and other sources.</t>
  </si>
  <si>
    <t>http://www.ers.usda.gov/data-products/commodity-costs-and-returns.aspx</t>
  </si>
  <si>
    <t xml:space="preserve">  Opportunity cost of unpaid labor</t>
  </si>
  <si>
    <t xml:space="preserve">  Capital recovery of machinery and equipment</t>
  </si>
  <si>
    <t xml:space="preserve">  Opportunity cost of land (rental rate)</t>
  </si>
  <si>
    <t xml:space="preserve">  Fertilizer  1/</t>
  </si>
  <si>
    <t>1/ Commercial fertilizer, soil conditioners, and manure.</t>
  </si>
  <si>
    <t xml:space="preserve">  Custom operations   2/</t>
  </si>
  <si>
    <t xml:space="preserve">  Other variable expenses  3/  </t>
  </si>
  <si>
    <t>2/ Custom operations, technical services, and commercial drying.</t>
  </si>
  <si>
    <t xml:space="preserve">3/ Purchased irrigation water, cotton ginning, and baling straw. </t>
  </si>
  <si>
    <t>Visit our website at</t>
  </si>
  <si>
    <t>Note: Production cost forecasts are updated and released twice a year.</t>
  </si>
  <si>
    <t>dollars per planted acre</t>
  </si>
  <si>
    <t>2019F</t>
  </si>
  <si>
    <t>Cost-of-production forecasts for U.S. major field crops, 2019F-2020F</t>
  </si>
  <si>
    <t>2020F</t>
  </si>
  <si>
    <t>F = Forecasts as of October 2019. Projected costs are based on 2018 production costs and projected changes in 2019 and 2020 indexes of prices paid for farm inputs.</t>
  </si>
  <si>
    <t>Contact:  Jeffrey Gillespie</t>
  </si>
  <si>
    <t>jeffrey.gillespie@usda.gov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</si>
</sst>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_)"/>
  </numFmts>
  <fonts count="34" x14ac:knownFonts="1">
    <font>
      <sz val="11"/>
      <color theme="1"/>
      <name val="Helvetica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12"/>
      <name val="Helv"/>
    </font>
    <font>
      <sz val="10"/>
      <name val="Courier"/>
      <family val="3"/>
    </font>
    <font>
      <sz val="11"/>
      <color indexed="8"/>
      <name val="Calibri"/>
      <family val="2"/>
    </font>
    <font>
      <sz val="12"/>
      <name val="Arial"/>
      <family val="2"/>
    </font>
    <font>
      <sz val="12"/>
      <name val="Arial"/>
      <family val="2"/>
    </font>
    <font>
      <sz val="11"/>
      <color theme="1"/>
      <name val="Helvetica"/>
      <family val="2"/>
      <scheme val="minor"/>
    </font>
    <font>
      <sz val="11"/>
      <color theme="0"/>
      <name val="Helvetica"/>
      <family val="2"/>
      <scheme val="minor"/>
    </font>
    <font>
      <sz val="11"/>
      <color rgb="FF9C0006"/>
      <name val="Helvetica"/>
      <family val="2"/>
      <scheme val="minor"/>
    </font>
    <font>
      <b/>
      <sz val="11"/>
      <color rgb="FFFA7D00"/>
      <name val="Helvetica"/>
      <family val="2"/>
      <scheme val="minor"/>
    </font>
    <font>
      <b/>
      <sz val="11"/>
      <color theme="0"/>
      <name val="Helvetica"/>
      <family val="2"/>
      <scheme val="minor"/>
    </font>
    <font>
      <i/>
      <sz val="11"/>
      <color rgb="FF7F7F7F"/>
      <name val="Helvetica"/>
      <family val="2"/>
      <scheme val="minor"/>
    </font>
    <font>
      <sz val="11"/>
      <color rgb="FF006100"/>
      <name val="Helvetica"/>
      <family val="2"/>
      <scheme val="minor"/>
    </font>
    <font>
      <b/>
      <sz val="15"/>
      <color theme="3"/>
      <name val="Helvetica"/>
      <family val="2"/>
      <scheme val="minor"/>
    </font>
    <font>
      <b/>
      <sz val="13"/>
      <color theme="3"/>
      <name val="Helvetica"/>
      <family val="2"/>
      <scheme val="minor"/>
    </font>
    <font>
      <b/>
      <sz val="11"/>
      <color theme="3"/>
      <name val="Helvetica"/>
      <family val="2"/>
      <scheme val="minor"/>
    </font>
    <font>
      <u/>
      <sz val="11"/>
      <color theme="10"/>
      <name val="Helvetica"/>
      <family val="2"/>
      <scheme val="minor"/>
    </font>
    <font>
      <sz val="11"/>
      <color rgb="FF3F3F76"/>
      <name val="Helvetica"/>
      <family val="2"/>
      <scheme val="minor"/>
    </font>
    <font>
      <sz val="11"/>
      <color rgb="FFFA7D00"/>
      <name val="Helvetica"/>
      <family val="2"/>
      <scheme val="minor"/>
    </font>
    <font>
      <sz val="11"/>
      <color rgb="FF9C6500"/>
      <name val="Helvetica"/>
      <family val="2"/>
      <scheme val="minor"/>
    </font>
    <font>
      <sz val="10"/>
      <color theme="1"/>
      <name val="Arial"/>
      <family val="2"/>
    </font>
    <font>
      <b/>
      <sz val="11"/>
      <color rgb="FF3F3F3F"/>
      <name val="Helvetica"/>
      <family val="2"/>
      <scheme val="minor"/>
    </font>
    <font>
      <b/>
      <sz val="18"/>
      <color theme="3"/>
      <name val="Helvetica"/>
      <family val="2"/>
      <scheme val="major"/>
    </font>
    <font>
      <b/>
      <sz val="11"/>
      <color theme="1"/>
      <name val="Helvetica"/>
      <family val="2"/>
      <scheme val="minor"/>
    </font>
    <font>
      <sz val="11"/>
      <color rgb="FFFF0000"/>
      <name val="Helvetica"/>
      <family val="2"/>
      <scheme val="min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u/>
      <sz val="10"/>
      <color theme="10"/>
      <name val="Arial"/>
      <family val="2"/>
    </font>
    <font>
      <b/>
      <i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6">
    <xf numFmtId="0" fontId="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0" applyNumberFormat="0" applyBorder="0" applyAlignment="0" applyProtection="0"/>
    <xf numFmtId="0" fontId="14" fillId="27" borderId="5" applyNumberFormat="0" applyAlignment="0" applyProtection="0"/>
    <xf numFmtId="0" fontId="15" fillId="28" borderId="6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30" borderId="5" applyNumberFormat="0" applyAlignment="0" applyProtection="0"/>
    <xf numFmtId="0" fontId="23" fillId="0" borderId="10" applyNumberFormat="0" applyFill="0" applyAlignment="0" applyProtection="0"/>
    <xf numFmtId="0" fontId="24" fillId="31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7" fillId="0" borderId="0"/>
    <xf numFmtId="0" fontId="4" fillId="0" borderId="0"/>
    <xf numFmtId="0" fontId="1" fillId="0" borderId="0"/>
    <xf numFmtId="0" fontId="7" fillId="0" borderId="0"/>
    <xf numFmtId="0" fontId="6" fillId="0" borderId="0"/>
    <xf numFmtId="0" fontId="11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  <xf numFmtId="0" fontId="11" fillId="0" borderId="0"/>
    <xf numFmtId="0" fontId="6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25" fillId="0" borderId="0"/>
    <xf numFmtId="0" fontId="6" fillId="0" borderId="0"/>
    <xf numFmtId="0" fontId="6" fillId="0" borderId="0"/>
    <xf numFmtId="0" fontId="11" fillId="32" borderId="11" applyNumberFormat="0" applyFont="0" applyAlignment="0" applyProtection="0"/>
    <xf numFmtId="0" fontId="8" fillId="32" borderId="11" applyNumberFormat="0" applyFont="0" applyAlignment="0" applyProtection="0"/>
    <xf numFmtId="0" fontId="26" fillId="27" borderId="12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3" applyNumberFormat="0" applyFill="0" applyAlignment="0" applyProtection="0"/>
    <xf numFmtId="0" fontId="29" fillId="0" borderId="0" applyNumberFormat="0" applyFill="0" applyBorder="0" applyAlignment="0" applyProtection="0"/>
  </cellStyleXfs>
  <cellXfs count="30">
    <xf numFmtId="0" fontId="0" fillId="0" borderId="0" xfId="0"/>
    <xf numFmtId="0" fontId="25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/>
    <xf numFmtId="0" fontId="30" fillId="0" borderId="0" xfId="0" applyFont="1"/>
    <xf numFmtId="0" fontId="25" fillId="0" borderId="1" xfId="0" applyFont="1" applyBorder="1"/>
    <xf numFmtId="0" fontId="31" fillId="0" borderId="0" xfId="0" applyFont="1"/>
    <xf numFmtId="2" fontId="1" fillId="0" borderId="0" xfId="0" applyNumberFormat="1" applyFont="1"/>
    <xf numFmtId="0" fontId="1" fillId="0" borderId="0" xfId="88" applyFont="1" applyAlignment="1">
      <alignment horizontal="left"/>
    </xf>
    <xf numFmtId="0" fontId="1" fillId="0" borderId="0" xfId="0" quotePrefix="1" applyFont="1" applyAlignment="1">
      <alignment horizontal="left"/>
    </xf>
    <xf numFmtId="0" fontId="1" fillId="0" borderId="0" xfId="0" applyFont="1"/>
    <xf numFmtId="2" fontId="1" fillId="0" borderId="0" xfId="103" applyNumberFormat="1"/>
    <xf numFmtId="2" fontId="25" fillId="0" borderId="0" xfId="0" applyNumberFormat="1" applyFont="1"/>
    <xf numFmtId="2" fontId="25" fillId="0" borderId="1" xfId="0" applyNumberFormat="1" applyFont="1" applyBorder="1"/>
    <xf numFmtId="2" fontId="1" fillId="0" borderId="1" xfId="0" applyNumberFormat="1" applyFont="1" applyBorder="1"/>
    <xf numFmtId="0" fontId="1" fillId="0" borderId="0" xfId="88" applyFont="1"/>
    <xf numFmtId="2" fontId="1" fillId="0" borderId="0" xfId="88" applyNumberFormat="1" applyFont="1"/>
    <xf numFmtId="0" fontId="1" fillId="0" borderId="0" xfId="124"/>
    <xf numFmtId="164" fontId="1" fillId="0" borderId="0" xfId="88" applyNumberFormat="1" applyFont="1"/>
    <xf numFmtId="0" fontId="1" fillId="0" borderId="0" xfId="84" applyFont="1" applyBorder="1" applyAlignment="1">
      <alignment vertical="center"/>
    </xf>
    <xf numFmtId="0" fontId="32" fillId="0" borderId="0" xfId="84" applyFont="1"/>
    <xf numFmtId="0" fontId="25" fillId="0" borderId="1" xfId="0" applyFont="1" applyBorder="1" applyAlignment="1">
      <alignment horizontal="right"/>
    </xf>
    <xf numFmtId="0" fontId="32" fillId="0" borderId="0" xfId="84" applyFont="1" applyAlignment="1">
      <alignment horizontal="center" vertical="center"/>
    </xf>
    <xf numFmtId="2" fontId="25" fillId="0" borderId="0" xfId="0" applyNumberFormat="1" applyFont="1" applyAlignment="1">
      <alignment horizontal="right" vertical="center"/>
    </xf>
    <xf numFmtId="164" fontId="25" fillId="0" borderId="0" xfId="0" applyNumberFormat="1" applyFont="1" applyAlignment="1">
      <alignment horizontal="right" vertical="center"/>
    </xf>
    <xf numFmtId="0" fontId="21" fillId="0" borderId="0" xfId="84" applyAlignment="1">
      <alignment vertical="center"/>
    </xf>
    <xf numFmtId="0" fontId="33" fillId="0" borderId="0" xfId="0" applyFont="1" applyAlignment="1">
      <alignment horizontal="center"/>
    </xf>
    <xf numFmtId="0" fontId="30" fillId="0" borderId="2" xfId="0" applyFont="1" applyBorder="1" applyAlignment="1">
      <alignment horizontal="center"/>
    </xf>
    <xf numFmtId="0" fontId="30" fillId="0" borderId="3" xfId="0" applyFont="1" applyBorder="1" applyAlignment="1">
      <alignment horizontal="center"/>
    </xf>
    <xf numFmtId="0" fontId="30" fillId="0" borderId="4" xfId="0" applyFont="1" applyBorder="1" applyAlignment="1">
      <alignment horizontal="center"/>
    </xf>
  </cellXfs>
  <cellStyles count="176">
    <cellStyle name="20% - Accent1 2" xfId="1" xr:uid="{00000000-0005-0000-0000-000000000000}"/>
    <cellStyle name="20% - Accent2 2" xfId="2" xr:uid="{00000000-0005-0000-0000-000001000000}"/>
    <cellStyle name="20% - Accent3 2" xfId="3" xr:uid="{00000000-0005-0000-0000-000002000000}"/>
    <cellStyle name="20% - Accent4 2" xfId="4" xr:uid="{00000000-0005-0000-0000-000003000000}"/>
    <cellStyle name="20% - Accent5 2" xfId="5" xr:uid="{00000000-0005-0000-0000-000004000000}"/>
    <cellStyle name="20% - Accent6 2" xfId="6" xr:uid="{00000000-0005-0000-0000-000005000000}"/>
    <cellStyle name="40% - Accent1 2" xfId="7" xr:uid="{00000000-0005-0000-0000-000006000000}"/>
    <cellStyle name="40% - Accent2 2" xfId="8" xr:uid="{00000000-0005-0000-0000-000007000000}"/>
    <cellStyle name="40% - Accent3 2" xfId="9" xr:uid="{00000000-0005-0000-0000-000008000000}"/>
    <cellStyle name="40% - Accent4 2" xfId="10" xr:uid="{00000000-0005-0000-0000-000009000000}"/>
    <cellStyle name="40% - Accent5 2" xfId="11" xr:uid="{00000000-0005-0000-0000-00000A000000}"/>
    <cellStyle name="40% - Accent6 2" xfId="12" xr:uid="{00000000-0005-0000-0000-00000B000000}"/>
    <cellStyle name="60% - Accent1 2" xfId="13" xr:uid="{00000000-0005-0000-0000-00000C000000}"/>
    <cellStyle name="60% - Accent2 2" xfId="14" xr:uid="{00000000-0005-0000-0000-00000D000000}"/>
    <cellStyle name="60% - Accent3 2" xfId="15" xr:uid="{00000000-0005-0000-0000-00000E000000}"/>
    <cellStyle name="60% - Accent4 2" xfId="16" xr:uid="{00000000-0005-0000-0000-00000F000000}"/>
    <cellStyle name="60% - Accent5 2" xfId="17" xr:uid="{00000000-0005-0000-0000-000010000000}"/>
    <cellStyle name="60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Bad 2" xfId="25" xr:uid="{00000000-0005-0000-0000-000018000000}"/>
    <cellStyle name="Calculation 2" xfId="26" xr:uid="{00000000-0005-0000-0000-000019000000}"/>
    <cellStyle name="Check Cell 2" xfId="27" xr:uid="{00000000-0005-0000-0000-00001A000000}"/>
    <cellStyle name="Comma 2" xfId="28" xr:uid="{00000000-0005-0000-0000-00001B000000}"/>
    <cellStyle name="Comma 2 10" xfId="29" xr:uid="{00000000-0005-0000-0000-00001C000000}"/>
    <cellStyle name="Comma 2 2" xfId="30" xr:uid="{00000000-0005-0000-0000-00001D000000}"/>
    <cellStyle name="Comma 2 2 2" xfId="31" xr:uid="{00000000-0005-0000-0000-00001E000000}"/>
    <cellStyle name="Comma 2 3" xfId="32" xr:uid="{00000000-0005-0000-0000-00001F000000}"/>
    <cellStyle name="Comma 2 3 2" xfId="33" xr:uid="{00000000-0005-0000-0000-000020000000}"/>
    <cellStyle name="Comma 2 4" xfId="34" xr:uid="{00000000-0005-0000-0000-000021000000}"/>
    <cellStyle name="Comma 2 4 2" xfId="35" xr:uid="{00000000-0005-0000-0000-000022000000}"/>
    <cellStyle name="Comma 2 5" xfId="36" xr:uid="{00000000-0005-0000-0000-000023000000}"/>
    <cellStyle name="Comma 2 5 2" xfId="37" xr:uid="{00000000-0005-0000-0000-000024000000}"/>
    <cellStyle name="Comma 2 6" xfId="38" xr:uid="{00000000-0005-0000-0000-000025000000}"/>
    <cellStyle name="Comma 2 6 2" xfId="39" xr:uid="{00000000-0005-0000-0000-000026000000}"/>
    <cellStyle name="Comma 2 7" xfId="40" xr:uid="{00000000-0005-0000-0000-000027000000}"/>
    <cellStyle name="Comma 2 7 2" xfId="41" xr:uid="{00000000-0005-0000-0000-000028000000}"/>
    <cellStyle name="Comma 2 8" xfId="42" xr:uid="{00000000-0005-0000-0000-000029000000}"/>
    <cellStyle name="Comma 2 8 2" xfId="43" xr:uid="{00000000-0005-0000-0000-00002A000000}"/>
    <cellStyle name="Comma 2 9" xfId="44" xr:uid="{00000000-0005-0000-0000-00002B000000}"/>
    <cellStyle name="Comma 2 9 2" xfId="45" xr:uid="{00000000-0005-0000-0000-00002C000000}"/>
    <cellStyle name="Comma 3" xfId="46" xr:uid="{00000000-0005-0000-0000-00002D000000}"/>
    <cellStyle name="Comma 3 2" xfId="47" xr:uid="{00000000-0005-0000-0000-00002E000000}"/>
    <cellStyle name="Comma 3 2 2" xfId="48" xr:uid="{00000000-0005-0000-0000-00002F000000}"/>
    <cellStyle name="Comma 3 3" xfId="49" xr:uid="{00000000-0005-0000-0000-000030000000}"/>
    <cellStyle name="Comma 3 3 2" xfId="50" xr:uid="{00000000-0005-0000-0000-000031000000}"/>
    <cellStyle name="Comma 3 4" xfId="51" xr:uid="{00000000-0005-0000-0000-000032000000}"/>
    <cellStyle name="Comma 4" xfId="52" xr:uid="{00000000-0005-0000-0000-000033000000}"/>
    <cellStyle name="Comma 4 2" xfId="53" xr:uid="{00000000-0005-0000-0000-000034000000}"/>
    <cellStyle name="Comma 4 2 2" xfId="54" xr:uid="{00000000-0005-0000-0000-000035000000}"/>
    <cellStyle name="Comma 4 3" xfId="55" xr:uid="{00000000-0005-0000-0000-000036000000}"/>
    <cellStyle name="Comma 4 3 2" xfId="56" xr:uid="{00000000-0005-0000-0000-000037000000}"/>
    <cellStyle name="Comma 4 4" xfId="57" xr:uid="{00000000-0005-0000-0000-000038000000}"/>
    <cellStyle name="Currency 2" xfId="58" xr:uid="{00000000-0005-0000-0000-000039000000}"/>
    <cellStyle name="Currency 2 2" xfId="59" xr:uid="{00000000-0005-0000-0000-00003A000000}"/>
    <cellStyle name="Currency 2 2 2" xfId="60" xr:uid="{00000000-0005-0000-0000-00003B000000}"/>
    <cellStyle name="Currency 2 2 2 2" xfId="61" xr:uid="{00000000-0005-0000-0000-00003C000000}"/>
    <cellStyle name="Currency 2 2 3" xfId="62" xr:uid="{00000000-0005-0000-0000-00003D000000}"/>
    <cellStyle name="Currency 2 2 3 2" xfId="63" xr:uid="{00000000-0005-0000-0000-00003E000000}"/>
    <cellStyle name="Currency 2 2 3 3" xfId="64" xr:uid="{00000000-0005-0000-0000-00003F000000}"/>
    <cellStyle name="Currency 2 2 4" xfId="65" xr:uid="{00000000-0005-0000-0000-000040000000}"/>
    <cellStyle name="Currency 2 3" xfId="66" xr:uid="{00000000-0005-0000-0000-000041000000}"/>
    <cellStyle name="Currency 3" xfId="67" xr:uid="{00000000-0005-0000-0000-000042000000}"/>
    <cellStyle name="Currency 3 2" xfId="68" xr:uid="{00000000-0005-0000-0000-000043000000}"/>
    <cellStyle name="Currency 3 2 2" xfId="69" xr:uid="{00000000-0005-0000-0000-000044000000}"/>
    <cellStyle name="Currency 3 3" xfId="70" xr:uid="{00000000-0005-0000-0000-000045000000}"/>
    <cellStyle name="Currency 3 3 2" xfId="71" xr:uid="{00000000-0005-0000-0000-000046000000}"/>
    <cellStyle name="Currency 3 3 3" xfId="72" xr:uid="{00000000-0005-0000-0000-000047000000}"/>
    <cellStyle name="Currency 3 4" xfId="73" xr:uid="{00000000-0005-0000-0000-000048000000}"/>
    <cellStyle name="Currency 4" xfId="74" xr:uid="{00000000-0005-0000-0000-000049000000}"/>
    <cellStyle name="Currency 4 2" xfId="75" xr:uid="{00000000-0005-0000-0000-00004A000000}"/>
    <cellStyle name="Currency 4 2 2" xfId="76" xr:uid="{00000000-0005-0000-0000-00004B000000}"/>
    <cellStyle name="Currency 4 3" xfId="77" xr:uid="{00000000-0005-0000-0000-00004C000000}"/>
    <cellStyle name="Explanatory Text 2" xfId="78" xr:uid="{00000000-0005-0000-0000-00004D000000}"/>
    <cellStyle name="Good 2" xfId="79" xr:uid="{00000000-0005-0000-0000-00004E000000}"/>
    <cellStyle name="Heading 1 2" xfId="80" xr:uid="{00000000-0005-0000-0000-00004F000000}"/>
    <cellStyle name="Heading 2 2" xfId="81" xr:uid="{00000000-0005-0000-0000-000050000000}"/>
    <cellStyle name="Heading 3 2" xfId="82" xr:uid="{00000000-0005-0000-0000-000051000000}"/>
    <cellStyle name="Heading 4 2" xfId="83" xr:uid="{00000000-0005-0000-0000-000052000000}"/>
    <cellStyle name="Hyperlink" xfId="84" builtinId="8"/>
    <cellStyle name="Input 2" xfId="85" xr:uid="{00000000-0005-0000-0000-000054000000}"/>
    <cellStyle name="Linked Cell 2" xfId="86" xr:uid="{00000000-0005-0000-0000-000055000000}"/>
    <cellStyle name="Neutral 2" xfId="87" xr:uid="{00000000-0005-0000-0000-000056000000}"/>
    <cellStyle name="Normal" xfId="0" builtinId="0"/>
    <cellStyle name="Normal 10" xfId="88" xr:uid="{00000000-0005-0000-0000-000058000000}"/>
    <cellStyle name="Normal 11" xfId="89" xr:uid="{00000000-0005-0000-0000-000059000000}"/>
    <cellStyle name="Normal 12" xfId="90" xr:uid="{00000000-0005-0000-0000-00005A000000}"/>
    <cellStyle name="Normal 13" xfId="91" xr:uid="{00000000-0005-0000-0000-00005B000000}"/>
    <cellStyle name="Normal 14" xfId="92" xr:uid="{00000000-0005-0000-0000-00005C000000}"/>
    <cellStyle name="Normal 15" xfId="93" xr:uid="{00000000-0005-0000-0000-00005D000000}"/>
    <cellStyle name="Normal 16" xfId="94" xr:uid="{00000000-0005-0000-0000-00005E000000}"/>
    <cellStyle name="Normal 17" xfId="95" xr:uid="{00000000-0005-0000-0000-00005F000000}"/>
    <cellStyle name="Normal 18" xfId="96" xr:uid="{00000000-0005-0000-0000-000060000000}"/>
    <cellStyle name="Normal 18 2" xfId="97" xr:uid="{00000000-0005-0000-0000-000061000000}"/>
    <cellStyle name="Normal 18 2 2" xfId="98" xr:uid="{00000000-0005-0000-0000-000062000000}"/>
    <cellStyle name="Normal 18 3" xfId="99" xr:uid="{00000000-0005-0000-0000-000063000000}"/>
    <cellStyle name="Normal 18 3 2" xfId="100" xr:uid="{00000000-0005-0000-0000-000064000000}"/>
    <cellStyle name="Normal 19" xfId="101" xr:uid="{00000000-0005-0000-0000-000065000000}"/>
    <cellStyle name="Normal 19 2" xfId="102" xr:uid="{00000000-0005-0000-0000-000066000000}"/>
    <cellStyle name="Normal 2" xfId="103" xr:uid="{00000000-0005-0000-0000-000067000000}"/>
    <cellStyle name="Normal 2 2" xfId="104" xr:uid="{00000000-0005-0000-0000-000068000000}"/>
    <cellStyle name="Normal 2 2 2" xfId="105" xr:uid="{00000000-0005-0000-0000-000069000000}"/>
    <cellStyle name="Normal 2 2 3" xfId="106" xr:uid="{00000000-0005-0000-0000-00006A000000}"/>
    <cellStyle name="Normal 2 2 4" xfId="107" xr:uid="{00000000-0005-0000-0000-00006B000000}"/>
    <cellStyle name="Normal 2 2 4 2" xfId="108" xr:uid="{00000000-0005-0000-0000-00006C000000}"/>
    <cellStyle name="Normal 2 2 5" xfId="109" xr:uid="{00000000-0005-0000-0000-00006D000000}"/>
    <cellStyle name="Normal 2 3" xfId="110" xr:uid="{00000000-0005-0000-0000-00006E000000}"/>
    <cellStyle name="Normal 2 3 2" xfId="111" xr:uid="{00000000-0005-0000-0000-00006F000000}"/>
    <cellStyle name="Normal 2 3 3" xfId="112" xr:uid="{00000000-0005-0000-0000-000070000000}"/>
    <cellStyle name="Normal 2 3 4" xfId="113" xr:uid="{00000000-0005-0000-0000-000071000000}"/>
    <cellStyle name="Normal 2 4" xfId="114" xr:uid="{00000000-0005-0000-0000-000072000000}"/>
    <cellStyle name="Normal 2 4 2" xfId="115" xr:uid="{00000000-0005-0000-0000-000073000000}"/>
    <cellStyle name="Normal 2 5" xfId="116" xr:uid="{00000000-0005-0000-0000-000074000000}"/>
    <cellStyle name="Normal 20" xfId="117" xr:uid="{00000000-0005-0000-0000-000075000000}"/>
    <cellStyle name="Normal 21" xfId="118" xr:uid="{00000000-0005-0000-0000-000076000000}"/>
    <cellStyle name="Normal 22" xfId="119" xr:uid="{00000000-0005-0000-0000-000077000000}"/>
    <cellStyle name="Normal 23" xfId="120" xr:uid="{00000000-0005-0000-0000-000078000000}"/>
    <cellStyle name="Normal 24" xfId="121" xr:uid="{00000000-0005-0000-0000-000079000000}"/>
    <cellStyle name="Normal 25" xfId="122" xr:uid="{00000000-0005-0000-0000-00007A000000}"/>
    <cellStyle name="Normal 3" xfId="123" xr:uid="{00000000-0005-0000-0000-00007B000000}"/>
    <cellStyle name="Normal 3 2" xfId="124" xr:uid="{00000000-0005-0000-0000-00007C000000}"/>
    <cellStyle name="Normal 3 2 2" xfId="125" xr:uid="{00000000-0005-0000-0000-00007D000000}"/>
    <cellStyle name="Normal 3 2 3" xfId="126" xr:uid="{00000000-0005-0000-0000-00007E000000}"/>
    <cellStyle name="Normal 3 3" xfId="127" xr:uid="{00000000-0005-0000-0000-00007F000000}"/>
    <cellStyle name="Normal 3 3 2" xfId="128" xr:uid="{00000000-0005-0000-0000-000080000000}"/>
    <cellStyle name="Normal 3 3 3" xfId="129" xr:uid="{00000000-0005-0000-0000-000081000000}"/>
    <cellStyle name="Normal 3 4" xfId="130" xr:uid="{00000000-0005-0000-0000-000082000000}"/>
    <cellStyle name="Normal 3 4 2" xfId="131" xr:uid="{00000000-0005-0000-0000-000083000000}"/>
    <cellStyle name="Normal 3 4 2 2" xfId="132" xr:uid="{00000000-0005-0000-0000-000084000000}"/>
    <cellStyle name="Normal 3 4 3" xfId="133" xr:uid="{00000000-0005-0000-0000-000085000000}"/>
    <cellStyle name="Normal 3 5" xfId="134" xr:uid="{00000000-0005-0000-0000-000086000000}"/>
    <cellStyle name="Normal 3 5 2" xfId="135" xr:uid="{00000000-0005-0000-0000-000087000000}"/>
    <cellStyle name="Normal 3 5 3" xfId="136" xr:uid="{00000000-0005-0000-0000-000088000000}"/>
    <cellStyle name="Normal 3 6" xfId="137" xr:uid="{00000000-0005-0000-0000-000089000000}"/>
    <cellStyle name="Normal 4" xfId="138" xr:uid="{00000000-0005-0000-0000-00008A000000}"/>
    <cellStyle name="Normal 4 2" xfId="139" xr:uid="{00000000-0005-0000-0000-00008B000000}"/>
    <cellStyle name="Normal 4 3" xfId="140" xr:uid="{00000000-0005-0000-0000-00008C000000}"/>
    <cellStyle name="Normal 5" xfId="141" xr:uid="{00000000-0005-0000-0000-00008D000000}"/>
    <cellStyle name="Normal 5 2" xfId="142" xr:uid="{00000000-0005-0000-0000-00008E000000}"/>
    <cellStyle name="Normal 5 3" xfId="143" xr:uid="{00000000-0005-0000-0000-00008F000000}"/>
    <cellStyle name="Normal 5 3 2" xfId="144" xr:uid="{00000000-0005-0000-0000-000090000000}"/>
    <cellStyle name="Normal 6" xfId="145" xr:uid="{00000000-0005-0000-0000-000091000000}"/>
    <cellStyle name="Normal 7" xfId="146" xr:uid="{00000000-0005-0000-0000-000092000000}"/>
    <cellStyle name="Normal 8" xfId="147" xr:uid="{00000000-0005-0000-0000-000093000000}"/>
    <cellStyle name="Normal 8 2" xfId="148" xr:uid="{00000000-0005-0000-0000-000094000000}"/>
    <cellStyle name="Normal 9" xfId="149" xr:uid="{00000000-0005-0000-0000-000095000000}"/>
    <cellStyle name="Note 2" xfId="150" xr:uid="{00000000-0005-0000-0000-000096000000}"/>
    <cellStyle name="Note 2 2" xfId="151" xr:uid="{00000000-0005-0000-0000-000097000000}"/>
    <cellStyle name="Output 2" xfId="152" xr:uid="{00000000-0005-0000-0000-000098000000}"/>
    <cellStyle name="Percent 2" xfId="153" xr:uid="{00000000-0005-0000-0000-000099000000}"/>
    <cellStyle name="Percent 2 10" xfId="154" xr:uid="{00000000-0005-0000-0000-00009A000000}"/>
    <cellStyle name="Percent 2 2" xfId="155" xr:uid="{00000000-0005-0000-0000-00009B000000}"/>
    <cellStyle name="Percent 2 2 2" xfId="156" xr:uid="{00000000-0005-0000-0000-00009C000000}"/>
    <cellStyle name="Percent 2 3" xfId="157" xr:uid="{00000000-0005-0000-0000-00009D000000}"/>
    <cellStyle name="Percent 2 3 2" xfId="158" xr:uid="{00000000-0005-0000-0000-00009E000000}"/>
    <cellStyle name="Percent 2 4" xfId="159" xr:uid="{00000000-0005-0000-0000-00009F000000}"/>
    <cellStyle name="Percent 2 4 2" xfId="160" xr:uid="{00000000-0005-0000-0000-0000A0000000}"/>
    <cellStyle name="Percent 2 5" xfId="161" xr:uid="{00000000-0005-0000-0000-0000A1000000}"/>
    <cellStyle name="Percent 2 5 2" xfId="162" xr:uid="{00000000-0005-0000-0000-0000A2000000}"/>
    <cellStyle name="Percent 2 6" xfId="163" xr:uid="{00000000-0005-0000-0000-0000A3000000}"/>
    <cellStyle name="Percent 2 6 2" xfId="164" xr:uid="{00000000-0005-0000-0000-0000A4000000}"/>
    <cellStyle name="Percent 2 7" xfId="165" xr:uid="{00000000-0005-0000-0000-0000A5000000}"/>
    <cellStyle name="Percent 2 7 2" xfId="166" xr:uid="{00000000-0005-0000-0000-0000A6000000}"/>
    <cellStyle name="Percent 2 8" xfId="167" xr:uid="{00000000-0005-0000-0000-0000A7000000}"/>
    <cellStyle name="Percent 2 8 2" xfId="168" xr:uid="{00000000-0005-0000-0000-0000A8000000}"/>
    <cellStyle name="Percent 2 9" xfId="169" xr:uid="{00000000-0005-0000-0000-0000A9000000}"/>
    <cellStyle name="Percent 2 9 2" xfId="170" xr:uid="{00000000-0005-0000-0000-0000AA000000}"/>
    <cellStyle name="Percent 3" xfId="171" xr:uid="{00000000-0005-0000-0000-0000AB000000}"/>
    <cellStyle name="Percent 3 2" xfId="172" xr:uid="{00000000-0005-0000-0000-0000AC000000}"/>
    <cellStyle name="Title" xfId="173" builtinId="15" customBuiltin="1"/>
    <cellStyle name="Total 2" xfId="174" xr:uid="{00000000-0005-0000-0000-0000AE000000}"/>
    <cellStyle name="Warning Text 2" xfId="175" xr:uid="{00000000-0005-0000-0000-0000A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rossDiv/CommodityCostsAndReturns/Updating/COP%20forecast/October%202019%20Baseline%20Update/AllCOP%20Baseline%20October%202019%20Revised%2010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rn"/>
      <sheetName val="sorg"/>
      <sheetName val="barley"/>
      <sheetName val="oats"/>
      <sheetName val="wheat"/>
      <sheetName val="soyb"/>
      <sheetName val="cotton"/>
      <sheetName val="rice"/>
      <sheetName val="peanuts"/>
      <sheetName val="Copsumm"/>
      <sheetName val="Prices paid indexes"/>
    </sheetNames>
    <sheetDataSet>
      <sheetData sheetId="0">
        <row r="22">
          <cell r="U22">
            <v>322.89241816931764</v>
          </cell>
          <cell r="V22">
            <v>321.63376047701854</v>
          </cell>
        </row>
        <row r="33">
          <cell r="U33">
            <v>672.8247968622436</v>
          </cell>
          <cell r="V33">
            <v>679.55474623559394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ustom 1">
      <a:majorFont>
        <a:latin typeface="Helvetica"/>
        <a:ea typeface=""/>
        <a:cs typeface=""/>
      </a:majorFont>
      <a:minorFont>
        <a:latin typeface="Helvetica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ers.usda.gov/data-products/commodity-costs-and-returns.aspx" TargetMode="External"/><Relationship Id="rId1" Type="http://schemas.openxmlformats.org/officeDocument/2006/relationships/hyperlink" Target="mailto:jeffrey.gillespie@usda.gov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5"/>
  <sheetViews>
    <sheetView tabSelected="1" zoomScaleNormal="100" workbookViewId="0">
      <selection activeCell="Q32" sqref="Q32"/>
    </sheetView>
  </sheetViews>
  <sheetFormatPr defaultRowHeight="13.8" x14ac:dyDescent="0.25"/>
  <cols>
    <col min="1" max="1" width="35.19921875" customWidth="1"/>
    <col min="2" max="19" width="7.69921875" customWidth="1"/>
  </cols>
  <sheetData>
    <row r="1" spans="1:19" s="1" customFormat="1" ht="13.2" x14ac:dyDescent="0.25">
      <c r="A1" s="4" t="s">
        <v>38</v>
      </c>
      <c r="B1" s="4"/>
      <c r="C1" s="4"/>
      <c r="D1" s="4"/>
      <c r="E1" s="4"/>
    </row>
    <row r="2" spans="1:19" s="1" customFormat="1" ht="10.5" customHeight="1" thickBo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s="1" customFormat="1" ht="18.75" customHeight="1" x14ac:dyDescent="0.25">
      <c r="A3" s="6"/>
      <c r="B3" s="27" t="s">
        <v>0</v>
      </c>
      <c r="C3" s="28"/>
      <c r="D3" s="27" t="s">
        <v>1</v>
      </c>
      <c r="E3" s="28"/>
      <c r="F3" s="29" t="s">
        <v>2</v>
      </c>
      <c r="G3" s="28"/>
      <c r="H3" s="29" t="s">
        <v>3</v>
      </c>
      <c r="I3" s="28"/>
      <c r="J3" s="29" t="s">
        <v>4</v>
      </c>
      <c r="K3" s="28"/>
      <c r="L3" s="29" t="s">
        <v>5</v>
      </c>
      <c r="M3" s="28"/>
      <c r="N3" s="29" t="s">
        <v>6</v>
      </c>
      <c r="O3" s="28"/>
      <c r="P3" s="29" t="s">
        <v>7</v>
      </c>
      <c r="Q3" s="28"/>
      <c r="R3" s="29" t="s">
        <v>8</v>
      </c>
      <c r="S3" s="27"/>
    </row>
    <row r="4" spans="1:19" s="1" customFormat="1" ht="21" customHeight="1" thickBot="1" x14ac:dyDescent="0.3">
      <c r="A4" s="5" t="s">
        <v>9</v>
      </c>
      <c r="B4" s="21" t="s">
        <v>37</v>
      </c>
      <c r="C4" s="21" t="s">
        <v>39</v>
      </c>
      <c r="D4" s="21" t="s">
        <v>37</v>
      </c>
      <c r="E4" s="21" t="s">
        <v>39</v>
      </c>
      <c r="F4" s="21" t="s">
        <v>37</v>
      </c>
      <c r="G4" s="21" t="s">
        <v>39</v>
      </c>
      <c r="H4" s="21" t="s">
        <v>37</v>
      </c>
      <c r="I4" s="21" t="s">
        <v>39</v>
      </c>
      <c r="J4" s="21" t="s">
        <v>37</v>
      </c>
      <c r="K4" s="21" t="s">
        <v>39</v>
      </c>
      <c r="L4" s="21" t="s">
        <v>37</v>
      </c>
      <c r="M4" s="21" t="s">
        <v>39</v>
      </c>
      <c r="N4" s="21" t="s">
        <v>37</v>
      </c>
      <c r="O4" s="21" t="s">
        <v>39</v>
      </c>
      <c r="P4" s="21" t="s">
        <v>37</v>
      </c>
      <c r="Q4" s="21" t="s">
        <v>39</v>
      </c>
      <c r="R4" s="21" t="s">
        <v>37</v>
      </c>
      <c r="S4" s="21" t="s">
        <v>39</v>
      </c>
    </row>
    <row r="5" spans="1:19" s="1" customFormat="1" ht="6" customHeight="1" x14ac:dyDescent="0.25"/>
    <row r="6" spans="1:19" s="1" customFormat="1" ht="14.4" customHeight="1" x14ac:dyDescent="0.25">
      <c r="B6" s="26" t="s">
        <v>36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</row>
    <row r="7" spans="1:19" s="1" customFormat="1" ht="13.2" x14ac:dyDescent="0.25">
      <c r="A7" s="1" t="s">
        <v>10</v>
      </c>
    </row>
    <row r="8" spans="1:19" s="1" customFormat="1" ht="13.2" x14ac:dyDescent="0.25">
      <c r="A8" s="1" t="s">
        <v>11</v>
      </c>
      <c r="B8" s="24">
        <v>95.410761226551074</v>
      </c>
      <c r="C8" s="24">
        <v>95.868106620499518</v>
      </c>
      <c r="D8" s="23">
        <v>56.929082062411965</v>
      </c>
      <c r="E8" s="23">
        <v>57.20196798354128</v>
      </c>
      <c r="F8" s="23">
        <v>14.946363531020006</v>
      </c>
      <c r="G8" s="23">
        <v>14.867827890885845</v>
      </c>
      <c r="H8" s="23">
        <v>66.50983001925691</v>
      </c>
      <c r="I8" s="23">
        <v>66.828640644186038</v>
      </c>
      <c r="J8" s="23">
        <v>104.02946720429253</v>
      </c>
      <c r="K8" s="23">
        <v>104.52812581522029</v>
      </c>
      <c r="L8" s="23">
        <v>120.24532942938723</v>
      </c>
      <c r="M8" s="23">
        <v>120.82171774084573</v>
      </c>
      <c r="N8" s="23">
        <v>14.351286018172495</v>
      </c>
      <c r="O8" s="23">
        <v>14.420077991669729</v>
      </c>
      <c r="P8" s="23">
        <v>18.923464908550876</v>
      </c>
      <c r="Q8" s="23">
        <v>19.014173329720691</v>
      </c>
      <c r="R8" s="23">
        <v>22.910484244629206</v>
      </c>
      <c r="S8" s="23">
        <v>23.020304188498322</v>
      </c>
    </row>
    <row r="9" spans="1:19" s="1" customFormat="1" ht="13.2" x14ac:dyDescent="0.25">
      <c r="A9" s="8" t="s">
        <v>28</v>
      </c>
      <c r="B9" s="24">
        <v>102.74773942871856</v>
      </c>
      <c r="C9" s="24">
        <v>99.194969381472916</v>
      </c>
      <c r="D9" s="23">
        <v>22.669514999128552</v>
      </c>
      <c r="E9" s="23">
        <v>21.885657618690857</v>
      </c>
      <c r="F9" s="23">
        <v>39.167570179292355</v>
      </c>
      <c r="G9" s="23">
        <v>37.43511717942183</v>
      </c>
      <c r="H9" s="23">
        <v>49.927581039227853</v>
      </c>
      <c r="I9" s="23">
        <v>48.201205204257221</v>
      </c>
      <c r="J9" s="23">
        <v>85.543028544093161</v>
      </c>
      <c r="K9" s="23">
        <v>82.585156076514679</v>
      </c>
      <c r="L9" s="23">
        <v>60.310708856783826</v>
      </c>
      <c r="M9" s="23">
        <v>58.225309400349211</v>
      </c>
      <c r="N9" s="23">
        <v>29.736072043744684</v>
      </c>
      <c r="O9" s="23">
        <v>28.707870093345115</v>
      </c>
      <c r="P9" s="23">
        <v>35.229142386426297</v>
      </c>
      <c r="Q9" s="23">
        <v>34.011003256976366</v>
      </c>
      <c r="R9" s="23">
        <v>38.837797517210262</v>
      </c>
      <c r="S9" s="23">
        <v>37.494879760699803</v>
      </c>
    </row>
    <row r="10" spans="1:19" s="1" customFormat="1" ht="13.2" x14ac:dyDescent="0.25">
      <c r="A10" s="1" t="s">
        <v>12</v>
      </c>
      <c r="B10" s="24">
        <v>33.10465379695848</v>
      </c>
      <c r="C10" s="24">
        <v>33.12076167999053</v>
      </c>
      <c r="D10" s="23">
        <v>25.485328716706132</v>
      </c>
      <c r="E10" s="23">
        <v>25.497729229833975</v>
      </c>
      <c r="F10" s="23">
        <v>16.270129673284707</v>
      </c>
      <c r="G10" s="23">
        <v>16.115265841756234</v>
      </c>
      <c r="H10" s="23">
        <v>60.390206191629723</v>
      </c>
      <c r="I10" s="23">
        <v>60.41959053087043</v>
      </c>
      <c r="J10" s="23">
        <v>92.872079905400284</v>
      </c>
      <c r="K10" s="23">
        <v>92.917269098715352</v>
      </c>
      <c r="L10" s="23">
        <v>125.96700276355892</v>
      </c>
      <c r="M10" s="23">
        <v>126.02829510507857</v>
      </c>
      <c r="N10" s="23">
        <v>22.682818342360438</v>
      </c>
      <c r="O10" s="23">
        <v>22.693855225178691</v>
      </c>
      <c r="P10" s="23">
        <v>7.2008947118604576</v>
      </c>
      <c r="Q10" s="23">
        <v>7.204398484183713</v>
      </c>
      <c r="R10" s="23">
        <v>18.848828455234738</v>
      </c>
      <c r="S10" s="23">
        <v>18.857999816032233</v>
      </c>
    </row>
    <row r="11" spans="1:19" s="1" customFormat="1" ht="13.2" x14ac:dyDescent="0.25">
      <c r="A11" s="9" t="s">
        <v>30</v>
      </c>
      <c r="B11" s="24">
        <v>21.273435944668403</v>
      </c>
      <c r="C11" s="24">
        <v>21.864356629146691</v>
      </c>
      <c r="D11" s="23">
        <v>10.684660449313984</v>
      </c>
      <c r="E11" s="23">
        <v>10.920236777141856</v>
      </c>
      <c r="F11" s="23">
        <v>13.812869021926822</v>
      </c>
      <c r="G11" s="23">
        <v>13.97624220222794</v>
      </c>
      <c r="H11" s="23">
        <v>16.797308185848049</v>
      </c>
      <c r="I11" s="23">
        <v>17.263893690718586</v>
      </c>
      <c r="J11" s="23">
        <v>96.283822299901672</v>
      </c>
      <c r="K11" s="23">
        <v>98.958336295930764</v>
      </c>
      <c r="L11" s="23">
        <v>70.212032021014792</v>
      </c>
      <c r="M11" s="23">
        <v>71.760073042187869</v>
      </c>
      <c r="N11" s="23">
        <v>14.066782055418125</v>
      </c>
      <c r="O11" s="23">
        <v>14.376927696142083</v>
      </c>
      <c r="P11" s="23">
        <v>10.054956126255556</v>
      </c>
      <c r="Q11" s="23">
        <v>10.276648678108781</v>
      </c>
      <c r="R11" s="23">
        <v>14.787895070533423</v>
      </c>
      <c r="S11" s="23">
        <v>15.113939874067057</v>
      </c>
    </row>
    <row r="12" spans="1:19" s="1" customFormat="1" ht="13.2" x14ac:dyDescent="0.25">
      <c r="A12" s="1" t="s">
        <v>13</v>
      </c>
      <c r="B12" s="24">
        <v>31.675582261745035</v>
      </c>
      <c r="C12" s="24">
        <v>32.514057564515248</v>
      </c>
      <c r="D12" s="23">
        <v>13.759597804069331</v>
      </c>
      <c r="E12" s="23">
        <v>14.141803620453423</v>
      </c>
      <c r="F12" s="23">
        <v>11.327536844202882</v>
      </c>
      <c r="G12" s="23">
        <v>11.52576447341535</v>
      </c>
      <c r="H12" s="23">
        <v>45.695586179083847</v>
      </c>
      <c r="I12" s="23">
        <v>46.905181006423227</v>
      </c>
      <c r="J12" s="23">
        <v>74.835556695034569</v>
      </c>
      <c r="K12" s="23">
        <v>76.816507369890132</v>
      </c>
      <c r="L12" s="23">
        <v>46.455282093425751</v>
      </c>
      <c r="M12" s="23">
        <v>42.324786413329292</v>
      </c>
      <c r="N12" s="23">
        <v>14.554512670329183</v>
      </c>
      <c r="O12" s="23">
        <v>14.958799152859259</v>
      </c>
      <c r="P12" s="23">
        <v>18.434454279454648</v>
      </c>
      <c r="Q12" s="23">
        <v>18.946515441982989</v>
      </c>
      <c r="R12" s="23">
        <v>23.128237299274723</v>
      </c>
      <c r="S12" s="23">
        <v>23.770679538093646</v>
      </c>
    </row>
    <row r="13" spans="1:19" s="1" customFormat="1" ht="13.2" x14ac:dyDescent="0.25">
      <c r="A13" s="1" t="s">
        <v>14</v>
      </c>
      <c r="B13" s="24">
        <v>34.57590687555556</v>
      </c>
      <c r="C13" s="24">
        <v>34.976355309465752</v>
      </c>
      <c r="D13" s="23">
        <v>24.670700830437692</v>
      </c>
      <c r="E13" s="23">
        <v>25.323751914942527</v>
      </c>
      <c r="F13" s="23">
        <v>25.285164113885706</v>
      </c>
      <c r="G13" s="23">
        <v>25.954480480694521</v>
      </c>
      <c r="H13" s="23">
        <v>50.803124527180607</v>
      </c>
      <c r="I13" s="23">
        <v>51.391512034350711</v>
      </c>
      <c r="J13" s="23">
        <v>50.877559869495414</v>
      </c>
      <c r="K13" s="23">
        <v>51.466809465875926</v>
      </c>
      <c r="L13" s="23">
        <v>59.254742633836649</v>
      </c>
      <c r="M13" s="23">
        <v>60.823258024017207</v>
      </c>
      <c r="N13" s="23">
        <v>23.646595358024339</v>
      </c>
      <c r="O13" s="23">
        <v>24.272537638689204</v>
      </c>
      <c r="P13" s="23">
        <v>26.759875994160932</v>
      </c>
      <c r="Q13" s="23">
        <v>27.468229038499299</v>
      </c>
      <c r="R13" s="23">
        <v>34.39970281836456</v>
      </c>
      <c r="S13" s="23">
        <v>35.31028753934909</v>
      </c>
    </row>
    <row r="14" spans="1:19" s="1" customFormat="1" ht="13.2" x14ac:dyDescent="0.25">
      <c r="A14" s="1" t="s">
        <v>31</v>
      </c>
      <c r="B14" s="24">
        <v>0.27557478331046009</v>
      </c>
      <c r="C14" s="24">
        <v>0.28131423488814788</v>
      </c>
      <c r="D14" s="23">
        <v>6.0939128037912453E-2</v>
      </c>
      <c r="E14" s="23">
        <v>6.2282719261265336E-2</v>
      </c>
      <c r="F14" s="23">
        <v>0.78205214315320981</v>
      </c>
      <c r="G14" s="23">
        <v>0.79130194821437605</v>
      </c>
      <c r="H14" s="12">
        <v>121.17</v>
      </c>
      <c r="I14" s="12">
        <v>125.71</v>
      </c>
      <c r="J14" s="23">
        <v>14.015999448719866</v>
      </c>
      <c r="K14" s="23">
        <v>14.307913495362509</v>
      </c>
      <c r="L14" s="23">
        <v>0.73126953645494941</v>
      </c>
      <c r="M14" s="23">
        <v>0.74739263113518406</v>
      </c>
      <c r="N14" s="23">
        <v>0.16250434143443321</v>
      </c>
      <c r="O14" s="23">
        <v>0.16608725136337424</v>
      </c>
      <c r="P14" s="23">
        <v>2.1633390453458921</v>
      </c>
      <c r="Q14" s="23">
        <v>2.2110365337749194</v>
      </c>
      <c r="R14" s="23">
        <v>7.3228518858891469</v>
      </c>
      <c r="S14" s="23">
        <v>7.484306764562052</v>
      </c>
    </row>
    <row r="15" spans="1:19" s="1" customFormat="1" ht="13.2" x14ac:dyDescent="0.25">
      <c r="A15" s="1" t="s">
        <v>15</v>
      </c>
      <c r="B15" s="24">
        <v>3.8287638518100904</v>
      </c>
      <c r="C15" s="24">
        <v>3.813839057039746</v>
      </c>
      <c r="D15" s="23">
        <v>1.8511178878812669</v>
      </c>
      <c r="E15" s="23">
        <v>1.8604011583663824</v>
      </c>
      <c r="F15" s="23">
        <v>1.4591002260811883</v>
      </c>
      <c r="G15" s="23">
        <v>1.4479920001993931</v>
      </c>
      <c r="H15" s="11">
        <v>4.9400000000000004</v>
      </c>
      <c r="I15" s="11">
        <v>5</v>
      </c>
      <c r="J15" s="23">
        <v>6.2214901676032497</v>
      </c>
      <c r="K15" s="23">
        <v>6.2589614114101169</v>
      </c>
      <c r="L15" s="23">
        <v>5.798116408013545</v>
      </c>
      <c r="M15" s="23">
        <v>5.7687699882833163</v>
      </c>
      <c r="N15" s="23">
        <v>1.4304068499538045</v>
      </c>
      <c r="O15" s="23">
        <v>1.4351538605909693</v>
      </c>
      <c r="P15" s="23">
        <v>1.425193529424656</v>
      </c>
      <c r="Q15" s="23">
        <v>1.4295840571589613</v>
      </c>
      <c r="R15" s="23">
        <v>1.9228295674936324</v>
      </c>
      <c r="S15" s="23">
        <v>1.9326287697756264</v>
      </c>
    </row>
    <row r="16" spans="1:19" s="1" customFormat="1" ht="13.2" x14ac:dyDescent="0.25">
      <c r="A16" s="10" t="s">
        <v>16</v>
      </c>
      <c r="B16" s="11">
        <f>[1]corn!U22</f>
        <v>322.89241816931764</v>
      </c>
      <c r="C16" s="11">
        <f>[1]corn!V22</f>
        <v>321.63376047701854</v>
      </c>
      <c r="D16" s="11">
        <v>156.11094187798682</v>
      </c>
      <c r="E16" s="11">
        <v>156.89383102223158</v>
      </c>
      <c r="F16" s="11">
        <f t="shared" ref="F16:G16" si="0">SUM(F8:F15)</f>
        <v>123.05078573284688</v>
      </c>
      <c r="G16" s="11">
        <f t="shared" si="0"/>
        <v>122.11399201681547</v>
      </c>
      <c r="H16" s="11">
        <f>SUM(H8:H15)</f>
        <v>416.233636142227</v>
      </c>
      <c r="I16" s="11">
        <f>SUM(I8:I15)</f>
        <v>421.72002311080615</v>
      </c>
      <c r="J16" s="11">
        <f t="shared" ref="J16:N16" si="1">SUM(J8:J15)</f>
        <v>524.67900413454072</v>
      </c>
      <c r="K16" s="11">
        <f>SUM(K8:K15)</f>
        <v>527.83907902891985</v>
      </c>
      <c r="L16" s="11">
        <f t="shared" si="1"/>
        <v>488.97448374247563</v>
      </c>
      <c r="M16" s="11">
        <f>SUM(M8:M15)</f>
        <v>486.49960234522638</v>
      </c>
      <c r="N16" s="11">
        <f t="shared" si="1"/>
        <v>120.63097767943751</v>
      </c>
      <c r="O16" s="11">
        <f>SUM(O8:O15)</f>
        <v>121.03130890983842</v>
      </c>
      <c r="P16" s="11">
        <f>SUM(P8:P15)</f>
        <v>120.19132098147932</v>
      </c>
      <c r="Q16" s="11">
        <f>SUM(Q8:Q15)</f>
        <v>120.56158882040573</v>
      </c>
      <c r="R16" s="11">
        <f>SUM(R8:R15)</f>
        <v>162.15862685862967</v>
      </c>
      <c r="S16" s="11">
        <f>SUM(S8:S15)</f>
        <v>162.98502625107781</v>
      </c>
    </row>
    <row r="17" spans="1:19" s="1" customFormat="1" ht="13.2" x14ac:dyDescent="0.25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7"/>
      <c r="M17" s="7"/>
      <c r="N17" s="12"/>
      <c r="O17" s="12"/>
      <c r="P17" s="12"/>
      <c r="Q17" s="12"/>
      <c r="R17" s="12"/>
      <c r="S17" s="12"/>
    </row>
    <row r="18" spans="1:19" s="1" customFormat="1" ht="13.2" x14ac:dyDescent="0.25">
      <c r="A18" s="1" t="s">
        <v>17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7"/>
      <c r="M18" s="7"/>
      <c r="N18" s="12"/>
      <c r="O18" s="12"/>
      <c r="P18" s="12"/>
      <c r="Q18" s="12"/>
      <c r="R18" s="12"/>
      <c r="S18" s="12"/>
    </row>
    <row r="19" spans="1:19" s="1" customFormat="1" ht="13.2" x14ac:dyDescent="0.25">
      <c r="A19" s="1" t="s">
        <v>18</v>
      </c>
      <c r="B19" s="23">
        <v>5.3292684342347458</v>
      </c>
      <c r="C19" s="23">
        <v>5.5024075167744471</v>
      </c>
      <c r="D19" s="23">
        <v>3.8019110891654067</v>
      </c>
      <c r="E19" s="23">
        <v>3.925428867637029</v>
      </c>
      <c r="F19" s="23">
        <v>4.2194620180332834</v>
      </c>
      <c r="G19" s="23">
        <v>4.3565453328688406</v>
      </c>
      <c r="H19" s="23">
        <v>19.460070921710795</v>
      </c>
      <c r="I19" s="23">
        <v>20.092296313829994</v>
      </c>
      <c r="J19" s="23">
        <v>34.601786184340646</v>
      </c>
      <c r="K19" s="23">
        <v>35.725940763552025</v>
      </c>
      <c r="L19" s="23">
        <v>21.943400130240796</v>
      </c>
      <c r="M19" s="23">
        <v>22.656304764945506</v>
      </c>
      <c r="N19" s="23">
        <v>4.4282374824672228</v>
      </c>
      <c r="O19" s="23">
        <v>4.5721035654847482</v>
      </c>
      <c r="P19" s="23">
        <v>2.5382701202231472</v>
      </c>
      <c r="Q19" s="23">
        <v>2.6207343018039122</v>
      </c>
      <c r="R19" s="23">
        <v>10.768418691855777</v>
      </c>
      <c r="S19" s="23">
        <v>11.11826673492569</v>
      </c>
    </row>
    <row r="20" spans="1:19" s="1" customFormat="1" ht="13.2" x14ac:dyDescent="0.25">
      <c r="A20" s="8" t="s">
        <v>25</v>
      </c>
      <c r="B20" s="23">
        <v>30.611537649891158</v>
      </c>
      <c r="C20" s="23">
        <v>31.289995122957631</v>
      </c>
      <c r="D20" s="23">
        <v>22.602691070558503</v>
      </c>
      <c r="E20" s="23">
        <v>23.337014973206269</v>
      </c>
      <c r="F20" s="23">
        <v>17.877772664948314</v>
      </c>
      <c r="G20" s="23">
        <v>18.458591814004176</v>
      </c>
      <c r="H20" s="23">
        <v>44.985618494344436</v>
      </c>
      <c r="I20" s="23">
        <v>46.447126543658939</v>
      </c>
      <c r="J20" s="23">
        <v>86.334148634602883</v>
      </c>
      <c r="K20" s="23">
        <v>89.139001771746038</v>
      </c>
      <c r="L20" s="23">
        <v>59.533971910688358</v>
      </c>
      <c r="M20" s="23">
        <v>61.468131805946292</v>
      </c>
      <c r="N20" s="23">
        <v>21.602766477743319</v>
      </c>
      <c r="O20" s="23">
        <v>22.304604490677448</v>
      </c>
      <c r="P20" s="23">
        <v>60.830577426646506</v>
      </c>
      <c r="Q20" s="23">
        <v>62.806861882192464</v>
      </c>
      <c r="R20" s="23">
        <v>35.206136212965212</v>
      </c>
      <c r="S20" s="23">
        <v>36.349925121124393</v>
      </c>
    </row>
    <row r="21" spans="1:19" s="1" customFormat="1" ht="13.2" x14ac:dyDescent="0.25">
      <c r="A21" s="8" t="s">
        <v>26</v>
      </c>
      <c r="B21" s="23">
        <v>125.18239693714048</v>
      </c>
      <c r="C21" s="23">
        <v>127.7895959593753</v>
      </c>
      <c r="D21" s="23">
        <v>94.562976569311601</v>
      </c>
      <c r="E21" s="23">
        <v>96.532458749581124</v>
      </c>
      <c r="F21" s="23">
        <v>96.563445366676405</v>
      </c>
      <c r="G21" s="23">
        <v>98.574591713954348</v>
      </c>
      <c r="H21" s="23">
        <v>157.42464658446431</v>
      </c>
      <c r="I21" s="23">
        <v>160.70336144128862</v>
      </c>
      <c r="J21" s="23">
        <v>138.40998653604257</v>
      </c>
      <c r="K21" s="23">
        <v>141.29267923400641</v>
      </c>
      <c r="L21" s="23">
        <v>173.09158333933675</v>
      </c>
      <c r="M21" s="23">
        <v>176.69659664696664</v>
      </c>
      <c r="N21" s="23">
        <v>88.633015491408713</v>
      </c>
      <c r="O21" s="23">
        <v>90.478993176617621</v>
      </c>
      <c r="P21" s="23">
        <v>108.66832288542474</v>
      </c>
      <c r="Q21" s="23">
        <v>110.93157995755962</v>
      </c>
      <c r="R21" s="23">
        <v>121.67137006829608</v>
      </c>
      <c r="S21" s="23">
        <v>124.20544422598556</v>
      </c>
    </row>
    <row r="22" spans="1:19" s="1" customFormat="1" ht="13.2" x14ac:dyDescent="0.25">
      <c r="A22" s="8" t="s">
        <v>27</v>
      </c>
      <c r="B22" s="23">
        <v>157.66616804870293</v>
      </c>
      <c r="C22" s="23">
        <v>161.42183808060867</v>
      </c>
      <c r="D22" s="23">
        <v>142.70736582581659</v>
      </c>
      <c r="E22" s="23">
        <v>146.10671131507002</v>
      </c>
      <c r="F22" s="23">
        <v>58.353070351088775</v>
      </c>
      <c r="G22" s="23">
        <v>59.743063399689888</v>
      </c>
      <c r="H22" s="23">
        <v>71.682501728175154</v>
      </c>
      <c r="I22" s="23">
        <v>73.390007066095066</v>
      </c>
      <c r="J22" s="23">
        <v>148.25311599375019</v>
      </c>
      <c r="K22" s="23">
        <v>151.78456342959058</v>
      </c>
      <c r="L22" s="23">
        <v>94.964836946473326</v>
      </c>
      <c r="M22" s="23">
        <v>97.226936651303561</v>
      </c>
      <c r="N22" s="23">
        <v>55.938460543457516</v>
      </c>
      <c r="O22" s="23">
        <v>57.270936638323413</v>
      </c>
      <c r="P22" s="23">
        <v>94.140336036550451</v>
      </c>
      <c r="Q22" s="23">
        <v>96.382795805958906</v>
      </c>
      <c r="R22" s="23">
        <v>84.010753428926634</v>
      </c>
      <c r="S22" s="23">
        <v>86.011922563153192</v>
      </c>
    </row>
    <row r="23" spans="1:19" s="1" customFormat="1" ht="13.2" x14ac:dyDescent="0.25">
      <c r="A23" s="1" t="s">
        <v>19</v>
      </c>
      <c r="B23" s="23">
        <v>12.002476343551104</v>
      </c>
      <c r="C23" s="23">
        <v>12.269954255684722</v>
      </c>
      <c r="D23" s="23">
        <v>10.933553513972763</v>
      </c>
      <c r="E23" s="23">
        <v>11.177210238002878</v>
      </c>
      <c r="F23" s="23">
        <v>6.5560600214138356</v>
      </c>
      <c r="G23" s="23">
        <v>6.7021633084486529</v>
      </c>
      <c r="H23" s="23">
        <v>11.218599601860319</v>
      </c>
      <c r="I23" s="23">
        <v>11.468608642718035</v>
      </c>
      <c r="J23" s="23">
        <v>18.680698974059609</v>
      </c>
      <c r="K23" s="23">
        <v>19.097002594725588</v>
      </c>
      <c r="L23" s="23">
        <v>25.867932475795893</v>
      </c>
      <c r="M23" s="23">
        <v>26.44440522790066</v>
      </c>
      <c r="N23" s="23">
        <v>6.0877700198842755</v>
      </c>
      <c r="O23" s="23">
        <v>6.2234373578451772</v>
      </c>
      <c r="P23" s="23">
        <v>6.7087632827821695</v>
      </c>
      <c r="Q23" s="23">
        <v>6.858269596688916</v>
      </c>
      <c r="R23" s="23">
        <v>10.30238003365031</v>
      </c>
      <c r="S23" s="23">
        <v>10.531970913276451</v>
      </c>
    </row>
    <row r="24" spans="1:19" s="1" customFormat="1" ht="13.2" x14ac:dyDescent="0.25">
      <c r="A24" s="1" t="s">
        <v>20</v>
      </c>
      <c r="B24" s="23">
        <v>19.140531279405582</v>
      </c>
      <c r="C24" s="23">
        <v>19.647194823174587</v>
      </c>
      <c r="D24" s="23">
        <v>19.345352373888254</v>
      </c>
      <c r="E24" s="23">
        <v>19.857437678425253</v>
      </c>
      <c r="F24" s="23">
        <v>9.329600853685653</v>
      </c>
      <c r="G24" s="23">
        <v>9.5765620566677629</v>
      </c>
      <c r="H24" s="23">
        <v>14.880252514166031</v>
      </c>
      <c r="I24" s="23">
        <v>15.274143433960768</v>
      </c>
      <c r="J24" s="23">
        <v>27.568919317367488</v>
      </c>
      <c r="K24" s="23">
        <v>28.29868831673943</v>
      </c>
      <c r="L24" s="23">
        <v>48.757661541599774</v>
      </c>
      <c r="M24" s="23">
        <v>50.048311692420661</v>
      </c>
      <c r="N24" s="23">
        <v>12.688666803201455</v>
      </c>
      <c r="O24" s="23">
        <v>13.024544882778661</v>
      </c>
      <c r="P24" s="23">
        <v>13.702531220890675</v>
      </c>
      <c r="Q24" s="23">
        <v>14.065247016269449</v>
      </c>
      <c r="R24" s="23">
        <v>19.509209249474392</v>
      </c>
      <c r="S24" s="23">
        <v>20.025631962625784</v>
      </c>
    </row>
    <row r="25" spans="1:19" s="1" customFormat="1" ht="13.2" x14ac:dyDescent="0.25">
      <c r="A25" s="1" t="s">
        <v>21</v>
      </c>
      <c r="B25" s="12">
        <f t="shared" ref="B25:G25" si="2">SUM(B19:B24)</f>
        <v>349.93237869292602</v>
      </c>
      <c r="C25" s="12">
        <f t="shared" si="2"/>
        <v>357.92098575857534</v>
      </c>
      <c r="D25" s="12">
        <v>293.95385044271313</v>
      </c>
      <c r="E25" s="12">
        <v>300.93626182192253</v>
      </c>
      <c r="F25" s="12">
        <f t="shared" si="2"/>
        <v>192.89941127584626</v>
      </c>
      <c r="G25" s="12">
        <f t="shared" si="2"/>
        <v>197.41151762563368</v>
      </c>
      <c r="H25" s="12">
        <f>SUM(H19:H24)</f>
        <v>319.65168984472109</v>
      </c>
      <c r="I25" s="12">
        <f>SUM(I19:I24)</f>
        <v>327.37554344155143</v>
      </c>
      <c r="J25" s="12">
        <f t="shared" ref="J25:N25" si="3">SUM(J19:J24)</f>
        <v>453.84865564016337</v>
      </c>
      <c r="K25" s="12">
        <f>SUM(K19:K24)</f>
        <v>465.33787611036007</v>
      </c>
      <c r="L25" s="7">
        <f t="shared" si="3"/>
        <v>424.15938634413487</v>
      </c>
      <c r="M25" s="12">
        <f>SUM(M19:M24)</f>
        <v>434.54068678948335</v>
      </c>
      <c r="N25" s="12">
        <f t="shared" si="3"/>
        <v>189.37891681816251</v>
      </c>
      <c r="O25" s="12">
        <f>SUM(O19:O24)</f>
        <v>193.87462011172707</v>
      </c>
      <c r="P25" s="12">
        <f>SUM(P19:P24)</f>
        <v>286.58880097251767</v>
      </c>
      <c r="Q25" s="12">
        <f>SUM(Q19:Q24)</f>
        <v>293.66548856047325</v>
      </c>
      <c r="R25" s="12">
        <f>SUM(R19:R24)</f>
        <v>281.46826768516843</v>
      </c>
      <c r="S25" s="12">
        <f>SUM(S19:S24)</f>
        <v>288.24316152109105</v>
      </c>
    </row>
    <row r="26" spans="1:19" s="1" customFormat="1" ht="13.2" x14ac:dyDescent="0.2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7"/>
      <c r="M26" s="7"/>
      <c r="N26" s="12"/>
      <c r="O26" s="12"/>
      <c r="P26" s="12"/>
      <c r="Q26" s="12"/>
      <c r="R26" s="12"/>
      <c r="S26" s="12"/>
    </row>
    <row r="27" spans="1:19" s="1" customFormat="1" thickBot="1" x14ac:dyDescent="0.3">
      <c r="A27" s="5" t="s">
        <v>22</v>
      </c>
      <c r="B27" s="13">
        <f>[1]corn!U33</f>
        <v>672.8247968622436</v>
      </c>
      <c r="C27" s="13">
        <f>[1]corn!V33</f>
        <v>679.55474623559394</v>
      </c>
      <c r="D27" s="13">
        <v>450.06479232069995</v>
      </c>
      <c r="E27" s="13">
        <v>457.83009284415414</v>
      </c>
      <c r="F27" s="13">
        <f t="shared" ref="F27:G27" si="4">F16+F25</f>
        <v>315.95019700869312</v>
      </c>
      <c r="G27" s="13">
        <f t="shared" si="4"/>
        <v>319.52550964244915</v>
      </c>
      <c r="H27" s="13">
        <f>H16+H25</f>
        <v>735.88532598694815</v>
      </c>
      <c r="I27" s="13">
        <f>I16+I25</f>
        <v>749.09556655235758</v>
      </c>
      <c r="J27" s="13">
        <f t="shared" ref="J27:S27" si="5">J16+J25</f>
        <v>978.52765977470403</v>
      </c>
      <c r="K27" s="13">
        <f t="shared" si="5"/>
        <v>993.17695513927993</v>
      </c>
      <c r="L27" s="14">
        <f t="shared" si="5"/>
        <v>913.1338700866105</v>
      </c>
      <c r="M27" s="13">
        <f t="shared" si="5"/>
        <v>921.04028913470972</v>
      </c>
      <c r="N27" s="13">
        <f t="shared" si="5"/>
        <v>310.00989449760004</v>
      </c>
      <c r="O27" s="13">
        <f t="shared" si="5"/>
        <v>314.9059290215655</v>
      </c>
      <c r="P27" s="13">
        <f t="shared" si="5"/>
        <v>406.78012195399697</v>
      </c>
      <c r="Q27" s="13">
        <f t="shared" si="5"/>
        <v>414.227077380879</v>
      </c>
      <c r="R27" s="13">
        <f t="shared" si="5"/>
        <v>443.62689454379813</v>
      </c>
      <c r="S27" s="13">
        <f t="shared" si="5"/>
        <v>451.22818777216889</v>
      </c>
    </row>
    <row r="28" spans="1:19" s="1" customFormat="1" ht="8.4" customHeight="1" x14ac:dyDescent="0.25"/>
    <row r="29" spans="1:19" s="1" customFormat="1" ht="13.2" x14ac:dyDescent="0.25">
      <c r="A29" s="9" t="s">
        <v>40</v>
      </c>
      <c r="B29" s="10"/>
      <c r="C29" s="10"/>
      <c r="D29" s="10"/>
      <c r="E29" s="10"/>
      <c r="F29" s="10"/>
      <c r="G29" s="10"/>
    </row>
    <row r="30" spans="1:19" s="1" customFormat="1" ht="13.2" x14ac:dyDescent="0.25">
      <c r="A30" s="15" t="s">
        <v>29</v>
      </c>
      <c r="B30" s="16"/>
      <c r="C30" s="16"/>
      <c r="D30" s="10"/>
      <c r="E30" s="10"/>
      <c r="F30" s="10"/>
      <c r="G30" s="10"/>
    </row>
    <row r="31" spans="1:19" s="1" customFormat="1" ht="13.2" x14ac:dyDescent="0.25">
      <c r="A31" s="9" t="s">
        <v>32</v>
      </c>
      <c r="B31" s="10"/>
      <c r="C31" s="10"/>
      <c r="D31" s="10"/>
      <c r="E31" s="10"/>
      <c r="F31" s="10"/>
      <c r="G31" s="10"/>
    </row>
    <row r="32" spans="1:19" s="1" customFormat="1" ht="13.2" x14ac:dyDescent="0.25">
      <c r="A32" s="1" t="s">
        <v>33</v>
      </c>
      <c r="F32" s="17"/>
      <c r="G32" s="17"/>
      <c r="H32" s="17"/>
      <c r="I32" s="17"/>
    </row>
    <row r="33" spans="1:20" s="1" customFormat="1" ht="13.2" x14ac:dyDescent="0.25">
      <c r="A33" s="1" t="s">
        <v>35</v>
      </c>
    </row>
    <row r="34" spans="1:20" s="1" customFormat="1" ht="13.2" x14ac:dyDescent="0.25">
      <c r="A34" s="15" t="s">
        <v>23</v>
      </c>
      <c r="B34" s="18"/>
      <c r="C34" s="18"/>
    </row>
    <row r="35" spans="1:20" s="1" customFormat="1" ht="13.2" x14ac:dyDescent="0.25">
      <c r="A35" s="15"/>
      <c r="B35" s="18"/>
      <c r="C35" s="18"/>
    </row>
    <row r="36" spans="1:20" s="1" customFormat="1" ht="13.2" x14ac:dyDescent="0.25">
      <c r="A36" s="1" t="s">
        <v>41</v>
      </c>
      <c r="B36" s="22"/>
      <c r="C36" s="22"/>
    </row>
    <row r="37" spans="1:20" s="1" customFormat="1" x14ac:dyDescent="0.25">
      <c r="A37" s="25" t="s">
        <v>42</v>
      </c>
    </row>
    <row r="38" spans="1:20" x14ac:dyDescent="0.25">
      <c r="A38" s="19" t="s">
        <v>34</v>
      </c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5">
      <c r="A39" s="20" t="s">
        <v>24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2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3" spans="1:2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20" ht="15.6" x14ac:dyDescent="0.3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20" ht="15.6" x14ac:dyDescent="0.3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</row>
  </sheetData>
  <mergeCells count="10">
    <mergeCell ref="B6:S6"/>
    <mergeCell ref="B3:C3"/>
    <mergeCell ref="D3:E3"/>
    <mergeCell ref="R3:S3"/>
    <mergeCell ref="P3:Q3"/>
    <mergeCell ref="N3:O3"/>
    <mergeCell ref="L3:M3"/>
    <mergeCell ref="J3:K3"/>
    <mergeCell ref="H3:I3"/>
    <mergeCell ref="F3:G3"/>
  </mergeCells>
  <hyperlinks>
    <hyperlink ref="A37" r:id="rId1" xr:uid="{00000000-0004-0000-0000-000000000000}"/>
    <hyperlink ref="A39" r:id="rId2" xr:uid="{00000000-0004-0000-0000-000001000000}"/>
  </hyperlinks>
  <printOptions horizontalCentered="1" verticalCentered="1"/>
  <pageMargins left="0.2" right="0.2" top="0.75" bottom="0.75" header="0.3" footer="0.3"/>
  <pageSetup scale="71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Forecasts</vt:lpstr>
      <vt:lpstr>Forecasts!Print_Area</vt:lpstr>
    </vt:vector>
  </TitlesOfParts>
  <Company>USDA-ERS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Cost-of-production forecasts for U.S. major field crops</dc:title>
  <dc:subject>agricultural economics</dc:subject>
  <dc:creator>Ali, Mir - ERS</dc:creator>
  <cp:keywords>field crops, operating costs, allocated overhead costs, total costs</cp:keywords>
  <cp:lastModifiedBy>Gillespie, Jeffrey - REE-ERS</cp:lastModifiedBy>
  <cp:lastPrinted>2018-10-02T18:16:49Z</cp:lastPrinted>
  <dcterms:created xsi:type="dcterms:W3CDTF">2011-11-07T17:58:19Z</dcterms:created>
  <dcterms:modified xsi:type="dcterms:W3CDTF">2023-07-31T18:59:29Z</dcterms:modified>
</cp:coreProperties>
</file>